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Floflo/Desktop/"/>
    </mc:Choice>
  </mc:AlternateContent>
  <xr:revisionPtr revIDLastSave="0" documentId="8_{22E47861-241D-964C-AF5D-530917B1084A}" xr6:coauthVersionLast="45" xr6:coauthVersionMax="45" xr10:uidLastSave="{00000000-0000-0000-0000-000000000000}"/>
  <bookViews>
    <workbookView xWindow="0" yWindow="460" windowWidth="27320" windowHeight="14060" activeTab="1" xr2:uid="{00000000-000D-0000-FFFF-FFFF00000000}"/>
  </bookViews>
  <sheets>
    <sheet name="Market Size Exam Sheet" sheetId="1" r:id="rId1"/>
    <sheet name="Market SegmentationValue Exam S" sheetId="2" r:id="rId2"/>
    <sheet name="Benchmarking Exam Shee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3" l="1"/>
  <c r="E18" i="3"/>
  <c r="D18" i="3"/>
  <c r="C18" i="3"/>
  <c r="F17" i="3"/>
  <c r="E17" i="3"/>
  <c r="D17" i="3"/>
  <c r="C17" i="3"/>
  <c r="F16" i="3"/>
  <c r="E16" i="3"/>
  <c r="D16" i="3"/>
  <c r="C16" i="3"/>
  <c r="B14" i="3"/>
  <c r="B13" i="3"/>
  <c r="B12" i="3"/>
  <c r="G10" i="3"/>
  <c r="B10" i="3"/>
  <c r="G9" i="3"/>
  <c r="B9" i="3"/>
  <c r="G8" i="3"/>
  <c r="B8" i="3"/>
  <c r="G7" i="3"/>
  <c r="B7" i="3"/>
  <c r="G6" i="3"/>
  <c r="B6" i="3"/>
  <c r="G5" i="3"/>
  <c r="B5" i="3"/>
  <c r="G4" i="3"/>
  <c r="B4" i="3"/>
  <c r="G3" i="3"/>
  <c r="B3" i="3"/>
  <c r="G2" i="3"/>
  <c r="B2" i="3"/>
  <c r="E44" i="2"/>
  <c r="D44" i="2"/>
  <c r="C44" i="2"/>
  <c r="E43" i="2"/>
  <c r="D43" i="2"/>
  <c r="C43" i="2"/>
  <c r="E42" i="2"/>
  <c r="D42" i="2"/>
  <c r="C42" i="2"/>
  <c r="E41" i="2"/>
  <c r="D41" i="2"/>
  <c r="C41" i="2"/>
  <c r="E40" i="2"/>
  <c r="D40" i="2"/>
  <c r="C40" i="2"/>
  <c r="H37" i="2"/>
  <c r="G37" i="2"/>
  <c r="H36" i="2"/>
  <c r="G36" i="2"/>
  <c r="H35" i="2"/>
  <c r="G35" i="2"/>
  <c r="H34" i="2"/>
  <c r="G34" i="2"/>
  <c r="B34" i="2" s="1"/>
  <c r="H33" i="2"/>
  <c r="G33" i="2"/>
  <c r="B33" i="2" s="1"/>
  <c r="H32" i="2"/>
  <c r="G32" i="2"/>
  <c r="H31" i="2"/>
  <c r="G31" i="2"/>
  <c r="H30" i="2"/>
  <c r="G30" i="2"/>
  <c r="H29" i="2"/>
  <c r="G29" i="2"/>
  <c r="B29" i="2" s="1"/>
  <c r="H28" i="2"/>
  <c r="G28" i="2"/>
  <c r="H27" i="2"/>
  <c r="G27" i="2"/>
  <c r="H26" i="2"/>
  <c r="G26" i="2"/>
  <c r="H25" i="2"/>
  <c r="G25" i="2"/>
  <c r="B25" i="2" s="1"/>
  <c r="H24" i="2"/>
  <c r="G24" i="2"/>
  <c r="H23" i="2"/>
  <c r="G23" i="2"/>
  <c r="H22" i="2"/>
  <c r="G22" i="2"/>
  <c r="H21" i="2"/>
  <c r="G21" i="2"/>
  <c r="B21" i="2" s="1"/>
  <c r="H20" i="2"/>
  <c r="G20" i="2"/>
  <c r="H19" i="2"/>
  <c r="G19" i="2"/>
  <c r="H18" i="2"/>
  <c r="G18" i="2"/>
  <c r="H17" i="2"/>
  <c r="G17" i="2"/>
  <c r="B17" i="2" s="1"/>
  <c r="H16" i="2"/>
  <c r="G16" i="2"/>
  <c r="H15" i="2"/>
  <c r="G15" i="2"/>
  <c r="H14" i="2"/>
  <c r="G14" i="2"/>
  <c r="H13" i="2"/>
  <c r="G13" i="2"/>
  <c r="B13" i="2" s="1"/>
  <c r="H12" i="2"/>
  <c r="G12" i="2"/>
  <c r="H11" i="2"/>
  <c r="G11" i="2"/>
  <c r="H10" i="2"/>
  <c r="G10" i="2"/>
  <c r="H9" i="2"/>
  <c r="G9" i="2"/>
  <c r="B9" i="2" s="1"/>
  <c r="H8" i="2"/>
  <c r="G8" i="2"/>
  <c r="H7" i="2"/>
  <c r="G7" i="2"/>
  <c r="H6" i="2"/>
  <c r="G6" i="2"/>
  <c r="H5" i="2"/>
  <c r="G5" i="2"/>
  <c r="B8" i="2" s="1"/>
  <c r="H4" i="2"/>
  <c r="G4" i="2"/>
  <c r="B7" i="2" s="1"/>
  <c r="B4" i="2"/>
  <c r="H3" i="2"/>
  <c r="G3" i="2"/>
  <c r="B19" i="2" s="1"/>
  <c r="H2" i="2"/>
  <c r="G2" i="2"/>
  <c r="B35" i="2" s="1"/>
  <c r="B3" i="1"/>
  <c r="B5" i="1" s="1"/>
  <c r="B7" i="1" s="1"/>
  <c r="B9" i="1" s="1"/>
  <c r="B12" i="2" l="1"/>
  <c r="B10" i="2"/>
  <c r="B18" i="2"/>
  <c r="B22" i="2"/>
  <c r="B26" i="2"/>
  <c r="B30" i="2"/>
  <c r="B3" i="2"/>
  <c r="B2" i="2"/>
  <c r="B6" i="2"/>
  <c r="B14" i="2"/>
  <c r="B5" i="2"/>
  <c r="B37" i="2"/>
  <c r="B16" i="2"/>
  <c r="B20" i="2"/>
  <c r="B24" i="2"/>
  <c r="B28" i="2"/>
  <c r="B32" i="2"/>
  <c r="B36" i="2"/>
  <c r="B11" i="2"/>
  <c r="B15" i="2"/>
  <c r="B23" i="2"/>
  <c r="B27" i="2"/>
  <c r="B31" i="2"/>
</calcChain>
</file>

<file path=xl/sharedStrings.xml><?xml version="1.0" encoding="utf-8"?>
<sst xmlns="http://schemas.openxmlformats.org/spreadsheetml/2006/main" count="80" uniqueCount="78">
  <si>
    <t>Nr of Ppl taking tube daily</t>
  </si>
  <si>
    <t>Divided by nr of Stations</t>
  </si>
  <si>
    <t xml:space="preserve">Nr of ppl Aldgate East </t>
  </si>
  <si>
    <t>Divided by percentage of ppl going in Sports direct</t>
  </si>
  <si>
    <t>number of ppl going inside sports direct</t>
  </si>
  <si>
    <t>Times 0.2</t>
  </si>
  <si>
    <t>Number of people buying an item</t>
  </si>
  <si>
    <t>times 0.6</t>
  </si>
  <si>
    <t xml:space="preserve">Number of People buying running shoes </t>
  </si>
  <si>
    <t>Amazon E-CIg</t>
  </si>
  <si>
    <t>rank</t>
  </si>
  <si>
    <t xml:space="preserve">price </t>
  </si>
  <si>
    <t>rating</t>
  </si>
  <si>
    <t>ameneties</t>
  </si>
  <si>
    <t>capacity</t>
  </si>
  <si>
    <t>quantitate</t>
  </si>
  <si>
    <t>quantitative with all variables</t>
  </si>
  <si>
    <t>RED GS eGo II 2200mAh E-cigarette</t>
  </si>
  <si>
    <t>Official Smok Nfix E cigarette</t>
  </si>
  <si>
    <t>E Cigarette Vape Pen Starter Kit, Innokin Endura</t>
  </si>
  <si>
    <t>Electronic Cigarette Innokin endura T18E Starter Kit</t>
  </si>
  <si>
    <t>https://www.amazon.co.uk/Aspire-PockeX-Kit-Rose-Gold/dp/B01N66L33C/ref=sr_1_4?crid=2D3CSAAZXAA6X&amp;dchild=1&amp;keywords=e-cigarettes&amp;qid=1603120823&amp;sprefix=e-%2Caps%2C339&amp;sr=8-4</t>
  </si>
  <si>
    <t>E Cigarette Starter kit, GS Vape Kit</t>
  </si>
  <si>
    <t>SMOK RPM40 Kit</t>
  </si>
  <si>
    <t>https://www.amazon.co.uk/Rechargeable-Electronic-Cigarette-Vaporizer-Nicotine/dp/B07V4FY964/ref=sr_1_5?crid=2D3CSAAZXAA6X&amp;dchild=1&amp;keywords=e-cigarettes&amp;qid=1603120823&amp;sprefix=e-%2Caps%2C339&amp;sr=8-5</t>
  </si>
  <si>
    <t>VapeMaster H2</t>
  </si>
  <si>
    <t>E vape pen starter</t>
  </si>
  <si>
    <t>https://www.amazon.co.uk/IXIGER-Cigarettes-Cigarettes-atomzier-Nicotine/dp/B07CGB3X2B/ref=sr_1_10?crid=2D3CSAAZXAA6X&amp;dchild=1&amp;keywords=e-cigarettes&amp;qid=1603120823&amp;sprefix=e-%2Caps%2C339&amp;sr=8-10</t>
  </si>
  <si>
    <t>https://www.amazon.co.uk/Indicator-Quadruple-Protection-Compliant-Nicotine/dp/B07DTCQZWP/ref=sr_1_2?crid=2D3CSAAZXAA6X&amp;dchild=1&amp;keywords=e-cigarettes&amp;qid=1603120823&amp;sprefix=e-%2Caps%2C339&amp;sr=8-2</t>
  </si>
  <si>
    <t>https://www.amazon.co.uk/IMECIG%C2%AE-Cigarette-Rechargeable-Cigarettes-Nicotine/dp/B079DNZQX6/ref=sr_1_6?crid=2D3CSAAZXAA6X&amp;dchild=1&amp;keywords=e-cigarettes&amp;qid=1603120823&amp;sprefix=e-%2Caps%2C339&amp;sr=8-6</t>
  </si>
  <si>
    <t>Official Smok stick p25 3000mAh</t>
  </si>
  <si>
    <t>Official SMOK RPM2 2000mAh</t>
  </si>
  <si>
    <t>vapevape</t>
  </si>
  <si>
    <t>Innokin Cool Fire</t>
  </si>
  <si>
    <t>https://www.amazon.co.uk/Innokin-Cigarettes-Atomizer-Refillable-Rechargeable/dp/B07B658YC9/ref=sr_1_9?crid=2D3CSAAZXAA6X&amp;dchild=1&amp;keywords=e-cigarettes&amp;qid=1603120823&amp;sprefix=e-%2Caps%2C339&amp;sr=8-9</t>
  </si>
  <si>
    <t>Official SMOK RPM2</t>
  </si>
  <si>
    <t>E cigaretten vapåe pen</t>
  </si>
  <si>
    <t>IMECIG</t>
  </si>
  <si>
    <t>vape tornado 3,8</t>
  </si>
  <si>
    <t>Innokin Endura</t>
  </si>
  <si>
    <t>https://www.amazon.co.uk/Cigarettes-Starter-VapeMaster-Cartridge-Lasting/dp/B08B86ZGBS/ref=sr_1_1?crid=2D3CSAAZXAA6X&amp;dchild=1&amp;keywords=e-cigarettes&amp;qid=1603120000&amp;sprefix=e-%2Caps%2C339&amp;sr=8-1</t>
  </si>
  <si>
    <t>Vape box 12</t>
  </si>
  <si>
    <t>Apsire pockex 17.85</t>
  </si>
  <si>
    <t>https://www.amazon.co.uk/SMOK-Cigarette-Colorful-Included-Nicotine/dp/B0894LB2DP/ref=sr_1_8?crid=2D3CSAAZXAA6X&amp;dchild=1&amp;keywords=e-cigarettes&amp;qid=1603120823&amp;sprefix=e-%2Caps%2C339&amp;sr=8-8</t>
  </si>
  <si>
    <t>E Cigarette Vape pen Starter Set Vape Master</t>
  </si>
  <si>
    <t>Aspire PockeX Kit, Rose Gold</t>
  </si>
  <si>
    <t>Official SMOK Nfix E</t>
  </si>
  <si>
    <t>https://www.amazon.co.uk/Official-SMOK-1500mAh-Cigarettes-Starter/dp/B082R437CP/ref=sr_1_7?crid=2D3CSAAZXAA6X&amp;dchild=1&amp;keywords=e-cigarettes&amp;qid=1603120823&amp;sprefix=e-%2Caps%2C339&amp;sr=8-7</t>
  </si>
  <si>
    <t>https://www.amazon.co.uk/Thorvap-Vape-Pen-Starter-Kit/dp/B07V9KR6Y3/ref=sr_1_3?crid=2D3CSAAZXAA6X&amp;dchild=1&amp;keywords=e-cigarettes&amp;qid=1603120823&amp;sprefix=e-%2Caps%2C339&amp;sr=8-3</t>
  </si>
  <si>
    <t>Innokin E Cigarettes Starter Kit of Endura</t>
  </si>
  <si>
    <t>Aspire PockeX kit, Rose gold</t>
  </si>
  <si>
    <t>innkin e cigarette</t>
  </si>
  <si>
    <t>Innokin E Cigarettes Starter kit of Endura</t>
  </si>
  <si>
    <t>Mean</t>
  </si>
  <si>
    <t>Median</t>
  </si>
  <si>
    <t>Mode</t>
  </si>
  <si>
    <t xml:space="preserve">ST. Dev. </t>
  </si>
  <si>
    <t>Variance</t>
  </si>
  <si>
    <t>PewdiePie</t>
  </si>
  <si>
    <t>Rank</t>
  </si>
  <si>
    <t>Views</t>
  </si>
  <si>
    <t>Likes</t>
  </si>
  <si>
    <t>Dislikes</t>
  </si>
  <si>
    <t>Comments</t>
  </si>
  <si>
    <t>Quantitative</t>
  </si>
  <si>
    <t>Bitch Lasagna</t>
  </si>
  <si>
    <t xml:space="preserve">Unboxing </t>
  </si>
  <si>
    <t>Jake</t>
  </si>
  <si>
    <t>Rubie</t>
  </si>
  <si>
    <t>Level 7</t>
  </si>
  <si>
    <t>Minecraft</t>
  </si>
  <si>
    <t>Banned</t>
  </si>
  <si>
    <t>Funny 2</t>
  </si>
  <si>
    <t>Funny 1</t>
  </si>
  <si>
    <t>Correlation between Views And Likes</t>
  </si>
  <si>
    <t>Correlation between Views and Dislikes</t>
  </si>
  <si>
    <t>Correlation between Views and Comments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</si>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</sst>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"/>
    <numFmt numFmtId="165" formatCode="0.0000000000"/>
    <numFmt numFmtId="166" formatCode="0.000000000000000000000E+00"/>
  </numFmts>
  <fonts count="9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  <font>
      <sz val="12"/>
      <color rgb="FF000000"/>
      <name val="Calibri"/>
    </font>
    <font>
      <sz val="12"/>
      <color rgb="FF000000"/>
      <name val="Arial"/>
    </font>
    <font>
      <u/>
      <sz val="10"/>
      <color rgb="FF1155CC"/>
      <name val="Arial"/>
    </font>
    <font>
      <sz val="10"/>
      <color rgb="FF111111"/>
      <name val="Arial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0" borderId="1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165" fontId="2" fillId="0" borderId="0" xfId="0" applyNumberFormat="1" applyFont="1" applyAlignment="1">
      <alignment horizontal="right"/>
    </xf>
    <xf numFmtId="0" fontId="8" fillId="0" borderId="0" xfId="0" applyFont="1" applyAlignment="1"/>
    <xf numFmtId="166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co.uk/SMOK-Cigarette-Colorful-Included-Nicotine/dp/B0894LB2DP/ref=sr_1_8?crid=2D3CSAAZXAA6X&amp;dchild=1&amp;keywords=e-cigarettes&amp;qid=1603120823&amp;sprefix=e-%2Caps%2C339&amp;sr=8-8" TargetMode="External"/><Relationship Id="rId3" Type="http://schemas.openxmlformats.org/officeDocument/2006/relationships/hyperlink" Target="https://www.amazon.co.uk/IXIGER-Cigarettes-Cigarettes-atomzier-Nicotine/dp/B07CGB3X2B/ref=sr_1_10?crid=2D3CSAAZXAA6X&amp;dchild=1&amp;keywords=e-cigarettes&amp;qid=1603120823&amp;sprefix=e-%2Caps%2C339&amp;sr=8-10" TargetMode="External"/><Relationship Id="rId7" Type="http://schemas.openxmlformats.org/officeDocument/2006/relationships/hyperlink" Target="https://www.amazon.co.uk/Cigarettes-Starter-VapeMaster-Cartridge-Lasting/dp/B08B86ZGBS/ref=sr_1_1?crid=2D3CSAAZXAA6X&amp;dchild=1&amp;keywords=e-cigarettes&amp;qid=1603120000&amp;sprefix=e-%2Caps%2C339&amp;sr=8-1" TargetMode="External"/><Relationship Id="rId2" Type="http://schemas.openxmlformats.org/officeDocument/2006/relationships/hyperlink" Target="https://www.amazon.co.uk/Rechargeable-Electronic-Cigarette-Vaporizer-Nicotine/dp/B07V4FY964/ref=sr_1_5?crid=2D3CSAAZXAA6X&amp;dchild=1&amp;keywords=e-cigarettes&amp;qid=1603120823&amp;sprefix=e-%2Caps%2C339&amp;sr=8-5" TargetMode="External"/><Relationship Id="rId1" Type="http://schemas.openxmlformats.org/officeDocument/2006/relationships/hyperlink" Target="https://www.amazon.co.uk/Aspire-PockeX-Kit-Rose-Gold/dp/B01N66L33C/ref=sr_1_4?crid=2D3CSAAZXAA6X&amp;dchild=1&amp;keywords=e-cigarettes&amp;qid=1603120823&amp;sprefix=e-%2Caps%2C339&amp;sr=8-4" TargetMode="External"/><Relationship Id="rId6" Type="http://schemas.openxmlformats.org/officeDocument/2006/relationships/hyperlink" Target="https://www.amazon.co.uk/Innokin-Cigarettes-Atomizer-Refillable-Rechargeable/dp/B07B658YC9/ref=sr_1_9?crid=2D3CSAAZXAA6X&amp;dchild=1&amp;keywords=e-cigarettes&amp;qid=1603120823&amp;sprefix=e-%2Caps%2C339&amp;sr=8-9" TargetMode="External"/><Relationship Id="rId5" Type="http://schemas.openxmlformats.org/officeDocument/2006/relationships/hyperlink" Target="https://www.amazon.co.uk/IMECIG%C2%AE-Cigarette-Rechargeable-Cigarettes-Nicotine/dp/B079DNZQX6/ref=sr_1_6?crid=2D3CSAAZXAA6X&amp;dchild=1&amp;keywords=e-cigarettes&amp;qid=1603120823&amp;sprefix=e-%2Caps%2C339&amp;sr=8-6" TargetMode="External"/><Relationship Id="rId10" Type="http://schemas.openxmlformats.org/officeDocument/2006/relationships/hyperlink" Target="https://www.amazon.co.uk/Thorvap-Vape-Pen-Starter-Kit/dp/B07V9KR6Y3/ref=sr_1_3?crid=2D3CSAAZXAA6X&amp;dchild=1&amp;keywords=e-cigarettes&amp;qid=1603120823&amp;sprefix=e-%2Caps%2C339&amp;sr=8-3" TargetMode="External"/><Relationship Id="rId4" Type="http://schemas.openxmlformats.org/officeDocument/2006/relationships/hyperlink" Target="https://www.amazon.co.uk/Indicator-Quadruple-Protection-Compliant-Nicotine/dp/B07DTCQZWP/ref=sr_1_2?crid=2D3CSAAZXAA6X&amp;dchild=1&amp;keywords=e-cigarettes&amp;qid=1603120823&amp;sprefix=e-%2Caps%2C339&amp;sr=8-2" TargetMode="External"/><Relationship Id="rId9" Type="http://schemas.openxmlformats.org/officeDocument/2006/relationships/hyperlink" Target="https://www.amazon.co.uk/Official-SMOK-1500mAh-Cigarettes-Starter/dp/B082R437CP/ref=sr_1_7?crid=2D3CSAAZXAA6X&amp;dchild=1&amp;keywords=e-cigarettes&amp;qid=1603120823&amp;sprefix=e-%2Caps%2C339&amp;sr=8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4"/>
  <sheetViews>
    <sheetView workbookViewId="0"/>
  </sheetViews>
  <sheetFormatPr baseColWidth="10" defaultColWidth="14.5" defaultRowHeight="15.75" customHeight="1" x14ac:dyDescent="0.15"/>
  <cols>
    <col min="1" max="1" width="30" customWidth="1"/>
  </cols>
  <sheetData>
    <row r="1" spans="1:26" ht="15.75" customHeight="1" x14ac:dyDescent="0.15">
      <c r="A1" s="1" t="s">
        <v>0</v>
      </c>
      <c r="B1" s="2">
        <v>2000000</v>
      </c>
      <c r="C1" s="3"/>
      <c r="D1" s="3"/>
    </row>
    <row r="2" spans="1:26" ht="15.75" customHeight="1" x14ac:dyDescent="0.15">
      <c r="A2" s="4" t="s">
        <v>1</v>
      </c>
      <c r="B2" s="5">
        <v>270</v>
      </c>
      <c r="C2" s="3"/>
      <c r="D2" s="3"/>
      <c r="F2" s="3"/>
    </row>
    <row r="3" spans="1:26" ht="15.75" customHeight="1" x14ac:dyDescent="0.15">
      <c r="A3" s="1" t="s">
        <v>2</v>
      </c>
      <c r="B3" s="2">
        <f>B1/B2</f>
        <v>7407.4074074074078</v>
      </c>
      <c r="C3" s="3"/>
      <c r="D3" s="3"/>
      <c r="F3" s="3"/>
    </row>
    <row r="4" spans="1:26" ht="15.75" customHeight="1" x14ac:dyDescent="0.15">
      <c r="A4" s="4" t="s">
        <v>3</v>
      </c>
      <c r="B4" s="5">
        <v>0.1</v>
      </c>
      <c r="D4" s="3"/>
    </row>
    <row r="5" spans="1:26" ht="15.75" customHeight="1" x14ac:dyDescent="0.15">
      <c r="A5" s="4" t="s">
        <v>4</v>
      </c>
      <c r="B5" s="5">
        <f>B3*B4</f>
        <v>740.74074074074088</v>
      </c>
      <c r="D5" s="3"/>
    </row>
    <row r="6" spans="1:26" ht="15.75" customHeight="1" x14ac:dyDescent="0.15">
      <c r="A6" s="4" t="s">
        <v>5</v>
      </c>
      <c r="B6" s="5">
        <v>0.2</v>
      </c>
      <c r="D6" s="3"/>
    </row>
    <row r="7" spans="1:26" ht="15.75" customHeight="1" x14ac:dyDescent="0.15">
      <c r="A7" s="1" t="s">
        <v>6</v>
      </c>
      <c r="B7" s="2">
        <f>B5*B6</f>
        <v>148.14814814814818</v>
      </c>
      <c r="D7" s="3"/>
    </row>
    <row r="8" spans="1:26" ht="15.75" customHeight="1" x14ac:dyDescent="0.15">
      <c r="A8" s="4" t="s">
        <v>7</v>
      </c>
      <c r="B8" s="5">
        <v>0.4</v>
      </c>
      <c r="D8" s="3"/>
    </row>
    <row r="9" spans="1:26" ht="15.75" customHeight="1" x14ac:dyDescent="0.15">
      <c r="A9" s="6" t="s">
        <v>8</v>
      </c>
      <c r="B9" s="7">
        <f>B7*B8</f>
        <v>59.259259259259274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15">
      <c r="A10" s="4"/>
      <c r="B10" s="4"/>
      <c r="D10" s="3"/>
    </row>
    <row r="11" spans="1:26" ht="15.75" customHeight="1" x14ac:dyDescent="0.15">
      <c r="A11" s="4"/>
      <c r="B11" s="4"/>
    </row>
    <row r="12" spans="1:26" ht="15.75" customHeight="1" x14ac:dyDescent="0.15">
      <c r="A12" s="4"/>
      <c r="B12" s="4"/>
      <c r="D12" s="3"/>
      <c r="E12" s="3"/>
    </row>
    <row r="13" spans="1:26" ht="15.75" customHeight="1" x14ac:dyDescent="0.15">
      <c r="A13" s="4"/>
      <c r="B13" s="4"/>
      <c r="D13" s="3"/>
    </row>
    <row r="14" spans="1:26" ht="15.75" customHeight="1" x14ac:dyDescent="0.15">
      <c r="A14" s="4"/>
      <c r="B1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56"/>
  <sheetViews>
    <sheetView tabSelected="1" workbookViewId="0"/>
  </sheetViews>
  <sheetFormatPr baseColWidth="10" defaultColWidth="14.5" defaultRowHeight="15.75" customHeight="1" x14ac:dyDescent="0.15"/>
  <sheetData>
    <row r="1" spans="1:8" ht="15.75" customHeight="1" x14ac:dyDescent="0.1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9" t="s">
        <v>16</v>
      </c>
    </row>
    <row r="2" spans="1:8" x14ac:dyDescent="0.2">
      <c r="A2" s="10" t="s">
        <v>17</v>
      </c>
      <c r="B2" s="5">
        <f t="shared" ref="B2:B37" si="0">RANK($G$2:$G$37,$G$2:$G$37)</f>
        <v>1</v>
      </c>
      <c r="C2" s="11">
        <v>7.69</v>
      </c>
      <c r="D2" s="11">
        <v>4.0999999999999996</v>
      </c>
      <c r="E2" s="12">
        <v>14</v>
      </c>
      <c r="F2" s="12">
        <v>2</v>
      </c>
      <c r="G2" s="5">
        <f t="shared" ref="G2:G37" si="1">(D2*E2)/C2</f>
        <v>7.4642392717815333</v>
      </c>
      <c r="H2" s="5">
        <f t="shared" ref="H2:H37" si="2">(D2*E2*F2)/C2</f>
        <v>14.928478543563067</v>
      </c>
    </row>
    <row r="3" spans="1:8" x14ac:dyDescent="0.2">
      <c r="A3" s="10" t="s">
        <v>18</v>
      </c>
      <c r="B3" s="5">
        <f t="shared" si="0"/>
        <v>2</v>
      </c>
      <c r="C3" s="11">
        <v>21.99</v>
      </c>
      <c r="D3" s="11">
        <v>5</v>
      </c>
      <c r="E3" s="12">
        <v>20</v>
      </c>
      <c r="F3" s="12">
        <v>2</v>
      </c>
      <c r="G3" s="5">
        <f t="shared" si="1"/>
        <v>4.5475216007276034</v>
      </c>
      <c r="H3" s="5">
        <f t="shared" si="2"/>
        <v>9.0950432014552067</v>
      </c>
    </row>
    <row r="4" spans="1:8" x14ac:dyDescent="0.2">
      <c r="A4" s="10" t="s">
        <v>19</v>
      </c>
      <c r="B4" s="5">
        <f t="shared" si="0"/>
        <v>3</v>
      </c>
      <c r="C4" s="11">
        <v>20</v>
      </c>
      <c r="D4" s="11">
        <v>4</v>
      </c>
      <c r="E4" s="12">
        <v>20</v>
      </c>
      <c r="F4" s="12">
        <v>2</v>
      </c>
      <c r="G4" s="13">
        <f t="shared" si="1"/>
        <v>4</v>
      </c>
      <c r="H4" s="5">
        <f t="shared" si="2"/>
        <v>8</v>
      </c>
    </row>
    <row r="5" spans="1:8" x14ac:dyDescent="0.2">
      <c r="A5" s="14" t="s">
        <v>20</v>
      </c>
      <c r="B5" s="5">
        <f t="shared" si="0"/>
        <v>4</v>
      </c>
      <c r="C5" s="11">
        <v>17.3</v>
      </c>
      <c r="D5" s="11">
        <v>4</v>
      </c>
      <c r="E5" s="12">
        <v>17</v>
      </c>
      <c r="F5" s="12">
        <v>2</v>
      </c>
      <c r="G5" s="5">
        <f t="shared" si="1"/>
        <v>3.9306358381502888</v>
      </c>
      <c r="H5" s="5">
        <f t="shared" si="2"/>
        <v>7.8612716763005777</v>
      </c>
    </row>
    <row r="6" spans="1:8" ht="15.75" customHeight="1" x14ac:dyDescent="0.15">
      <c r="A6" s="15" t="s">
        <v>21</v>
      </c>
      <c r="B6" s="5">
        <f t="shared" si="0"/>
        <v>5</v>
      </c>
      <c r="C6" s="5">
        <v>17.989999999999998</v>
      </c>
      <c r="D6" s="5">
        <v>4.3</v>
      </c>
      <c r="E6" s="5">
        <v>14</v>
      </c>
      <c r="F6" s="5">
        <v>2</v>
      </c>
      <c r="G6" s="5">
        <f t="shared" si="1"/>
        <v>3.3463035019455254</v>
      </c>
      <c r="H6" s="5">
        <f t="shared" si="2"/>
        <v>6.6926070038910508</v>
      </c>
    </row>
    <row r="7" spans="1:8" x14ac:dyDescent="0.2">
      <c r="A7" s="10" t="s">
        <v>22</v>
      </c>
      <c r="B7" s="5">
        <f t="shared" si="0"/>
        <v>6</v>
      </c>
      <c r="C7" s="11">
        <v>21.99</v>
      </c>
      <c r="D7" s="11">
        <v>3.4</v>
      </c>
      <c r="E7" s="12">
        <v>19</v>
      </c>
      <c r="F7" s="12">
        <v>2</v>
      </c>
      <c r="G7" s="5">
        <f t="shared" si="1"/>
        <v>2.9376989540700316</v>
      </c>
      <c r="H7" s="5">
        <f t="shared" si="2"/>
        <v>5.8753979081400631</v>
      </c>
    </row>
    <row r="8" spans="1:8" ht="15.75" customHeight="1" x14ac:dyDescent="0.15">
      <c r="A8" s="16" t="s">
        <v>23</v>
      </c>
      <c r="B8" s="5">
        <f t="shared" si="0"/>
        <v>7</v>
      </c>
      <c r="C8" s="5">
        <v>19.899999999999999</v>
      </c>
      <c r="D8" s="5">
        <v>4.5</v>
      </c>
      <c r="E8" s="5">
        <v>12</v>
      </c>
      <c r="F8" s="5">
        <v>2</v>
      </c>
      <c r="G8" s="5">
        <f t="shared" si="1"/>
        <v>2.7135678391959801</v>
      </c>
      <c r="H8" s="5">
        <f t="shared" si="2"/>
        <v>5.4271356783919602</v>
      </c>
    </row>
    <row r="9" spans="1:8" ht="15.75" customHeight="1" x14ac:dyDescent="0.15">
      <c r="A9" s="15" t="s">
        <v>24</v>
      </c>
      <c r="B9" s="5">
        <f t="shared" si="0"/>
        <v>8</v>
      </c>
      <c r="C9" s="5">
        <v>25.99</v>
      </c>
      <c r="D9" s="5">
        <v>3.5</v>
      </c>
      <c r="E9" s="5">
        <v>18</v>
      </c>
      <c r="F9" s="5">
        <v>2</v>
      </c>
      <c r="G9" s="5">
        <f t="shared" si="1"/>
        <v>2.4240092343208928</v>
      </c>
      <c r="H9" s="5">
        <f t="shared" si="2"/>
        <v>4.8480184686417855</v>
      </c>
    </row>
    <row r="10" spans="1:8" ht="15.75" customHeight="1" x14ac:dyDescent="0.15">
      <c r="A10" s="16" t="s">
        <v>25</v>
      </c>
      <c r="B10" s="5">
        <f t="shared" si="0"/>
        <v>9</v>
      </c>
      <c r="C10" s="5">
        <v>22.99</v>
      </c>
      <c r="D10" s="5">
        <v>4.5</v>
      </c>
      <c r="E10" s="5">
        <v>11</v>
      </c>
      <c r="F10" s="5">
        <v>2</v>
      </c>
      <c r="G10" s="5">
        <f t="shared" si="1"/>
        <v>2.1531100478468903</v>
      </c>
      <c r="H10" s="5">
        <f t="shared" si="2"/>
        <v>4.3062200956937806</v>
      </c>
    </row>
    <row r="11" spans="1:8" x14ac:dyDescent="0.2">
      <c r="A11" s="10" t="s">
        <v>26</v>
      </c>
      <c r="B11" s="5">
        <f t="shared" si="0"/>
        <v>10</v>
      </c>
      <c r="C11" s="12">
        <v>20.350000000000001</v>
      </c>
      <c r="D11" s="12">
        <v>4.3</v>
      </c>
      <c r="E11" s="12">
        <v>10</v>
      </c>
      <c r="F11" s="11">
        <v>2</v>
      </c>
      <c r="G11" s="5">
        <f t="shared" si="1"/>
        <v>2.113022113022113</v>
      </c>
      <c r="H11" s="5">
        <f t="shared" si="2"/>
        <v>4.2260442260442259</v>
      </c>
    </row>
    <row r="12" spans="1:8" ht="15.75" customHeight="1" x14ac:dyDescent="0.15">
      <c r="A12" s="15" t="s">
        <v>27</v>
      </c>
      <c r="B12" s="5">
        <f t="shared" si="0"/>
        <v>11</v>
      </c>
      <c r="C12" s="5">
        <v>29.88</v>
      </c>
      <c r="D12" s="5">
        <v>3.9</v>
      </c>
      <c r="E12" s="5">
        <v>15</v>
      </c>
      <c r="F12" s="5">
        <v>2</v>
      </c>
      <c r="G12" s="5">
        <f t="shared" si="1"/>
        <v>1.957831325301205</v>
      </c>
      <c r="H12" s="5">
        <f t="shared" si="2"/>
        <v>3.9156626506024099</v>
      </c>
    </row>
    <row r="13" spans="1:8" ht="15.75" customHeight="1" x14ac:dyDescent="0.15">
      <c r="A13" s="15" t="s">
        <v>28</v>
      </c>
      <c r="B13" s="5">
        <f t="shared" si="0"/>
        <v>12</v>
      </c>
      <c r="C13" s="5">
        <v>24.99</v>
      </c>
      <c r="D13" s="5">
        <v>3.8</v>
      </c>
      <c r="E13" s="5">
        <v>12</v>
      </c>
      <c r="F13" s="5">
        <v>2</v>
      </c>
      <c r="G13" s="5">
        <f t="shared" si="1"/>
        <v>1.8247298919567827</v>
      </c>
      <c r="H13" s="5">
        <f t="shared" si="2"/>
        <v>3.6494597839135654</v>
      </c>
    </row>
    <row r="14" spans="1:8" ht="15.75" customHeight="1" x14ac:dyDescent="0.15">
      <c r="A14" s="15" t="s">
        <v>29</v>
      </c>
      <c r="B14" s="5">
        <f t="shared" si="0"/>
        <v>13</v>
      </c>
      <c r="C14" s="5">
        <v>23.99</v>
      </c>
      <c r="D14" s="5">
        <v>3.6</v>
      </c>
      <c r="E14" s="5">
        <v>12</v>
      </c>
      <c r="F14" s="5">
        <v>2</v>
      </c>
      <c r="G14" s="5">
        <f t="shared" si="1"/>
        <v>1.8007503126302629</v>
      </c>
      <c r="H14" s="5">
        <f t="shared" si="2"/>
        <v>3.6015006252605257</v>
      </c>
    </row>
    <row r="15" spans="1:8" x14ac:dyDescent="0.2">
      <c r="A15" s="10" t="s">
        <v>30</v>
      </c>
      <c r="B15" s="5">
        <f t="shared" si="0"/>
        <v>14</v>
      </c>
      <c r="C15" s="11">
        <v>27.05</v>
      </c>
      <c r="D15" s="11">
        <v>3.7</v>
      </c>
      <c r="E15" s="12">
        <v>13</v>
      </c>
      <c r="F15" s="12">
        <v>2</v>
      </c>
      <c r="G15" s="5">
        <f t="shared" si="1"/>
        <v>1.77818853974122</v>
      </c>
      <c r="H15" s="5">
        <f t="shared" si="2"/>
        <v>3.5563770794824401</v>
      </c>
    </row>
    <row r="16" spans="1:8" x14ac:dyDescent="0.2">
      <c r="A16" s="10" t="s">
        <v>31</v>
      </c>
      <c r="B16" s="5">
        <f t="shared" si="0"/>
        <v>15</v>
      </c>
      <c r="C16" s="11">
        <v>29.99</v>
      </c>
      <c r="D16" s="11">
        <v>5</v>
      </c>
      <c r="E16" s="11">
        <v>10</v>
      </c>
      <c r="F16" s="12">
        <v>2</v>
      </c>
      <c r="G16" s="5">
        <f t="shared" si="1"/>
        <v>1.6672224074691564</v>
      </c>
      <c r="H16" s="5">
        <f t="shared" si="2"/>
        <v>3.3344448149383128</v>
      </c>
    </row>
    <row r="17" spans="1:8" x14ac:dyDescent="0.2">
      <c r="A17" s="10" t="s">
        <v>32</v>
      </c>
      <c r="B17" s="5">
        <f t="shared" si="0"/>
        <v>16</v>
      </c>
      <c r="C17" s="12">
        <v>25.99</v>
      </c>
      <c r="D17" s="12">
        <v>3.5</v>
      </c>
      <c r="E17" s="12">
        <v>12</v>
      </c>
      <c r="F17" s="11">
        <v>2</v>
      </c>
      <c r="G17" s="5">
        <f t="shared" si="1"/>
        <v>1.6160061562139285</v>
      </c>
      <c r="H17" s="5">
        <f t="shared" si="2"/>
        <v>3.232012312427857</v>
      </c>
    </row>
    <row r="18" spans="1:8" ht="15.75" customHeight="1" x14ac:dyDescent="0.15">
      <c r="A18" s="16" t="s">
        <v>33</v>
      </c>
      <c r="B18" s="5">
        <f t="shared" si="0"/>
        <v>17</v>
      </c>
      <c r="C18" s="5">
        <v>25.65</v>
      </c>
      <c r="D18" s="5">
        <v>4.0999999999999996</v>
      </c>
      <c r="E18" s="5">
        <v>10</v>
      </c>
      <c r="F18" s="5">
        <v>2</v>
      </c>
      <c r="G18" s="5">
        <f t="shared" si="1"/>
        <v>1.598440545808967</v>
      </c>
      <c r="H18" s="5">
        <f t="shared" si="2"/>
        <v>3.196881091617934</v>
      </c>
    </row>
    <row r="19" spans="1:8" ht="15.75" customHeight="1" x14ac:dyDescent="0.15">
      <c r="A19" s="15" t="s">
        <v>34</v>
      </c>
      <c r="B19" s="5">
        <f t="shared" si="0"/>
        <v>18</v>
      </c>
      <c r="C19" s="5">
        <v>24.99</v>
      </c>
      <c r="D19" s="5">
        <v>4.4000000000000004</v>
      </c>
      <c r="E19" s="5">
        <v>9</v>
      </c>
      <c r="F19" s="5">
        <v>2</v>
      </c>
      <c r="G19" s="5">
        <f t="shared" si="1"/>
        <v>1.5846338535414166</v>
      </c>
      <c r="H19" s="5">
        <f t="shared" si="2"/>
        <v>3.1692677070828332</v>
      </c>
    </row>
    <row r="20" spans="1:8" ht="15.75" customHeight="1" x14ac:dyDescent="0.15">
      <c r="A20" s="16" t="s">
        <v>35</v>
      </c>
      <c r="B20" s="5">
        <f t="shared" si="0"/>
        <v>19</v>
      </c>
      <c r="C20" s="5">
        <v>29.99</v>
      </c>
      <c r="D20" s="5">
        <v>4.5</v>
      </c>
      <c r="E20" s="5">
        <v>8</v>
      </c>
      <c r="F20" s="5">
        <v>2</v>
      </c>
      <c r="G20" s="5">
        <f t="shared" si="1"/>
        <v>1.2004001333777927</v>
      </c>
      <c r="H20" s="5">
        <f t="shared" si="2"/>
        <v>2.4008002667555854</v>
      </c>
    </row>
    <row r="21" spans="1:8" x14ac:dyDescent="0.2">
      <c r="A21" s="10" t="s">
        <v>36</v>
      </c>
      <c r="B21" s="5">
        <f t="shared" si="0"/>
        <v>20</v>
      </c>
      <c r="C21" s="12">
        <v>22.99</v>
      </c>
      <c r="D21" s="12">
        <v>4.5</v>
      </c>
      <c r="E21" s="12">
        <v>6</v>
      </c>
      <c r="F21" s="11">
        <v>2</v>
      </c>
      <c r="G21" s="5">
        <f t="shared" si="1"/>
        <v>1.17442366246194</v>
      </c>
      <c r="H21" s="5">
        <f t="shared" si="2"/>
        <v>2.3488473249238799</v>
      </c>
    </row>
    <row r="22" spans="1:8" x14ac:dyDescent="0.2">
      <c r="A22" s="10" t="s">
        <v>37</v>
      </c>
      <c r="B22" s="5">
        <f t="shared" si="0"/>
        <v>21</v>
      </c>
      <c r="C22" s="11">
        <v>20</v>
      </c>
      <c r="D22" s="12">
        <v>4.5999999999999996</v>
      </c>
      <c r="E22" s="12">
        <v>5</v>
      </c>
      <c r="F22" s="11">
        <v>2</v>
      </c>
      <c r="G22" s="17">
        <f t="shared" si="1"/>
        <v>1.1499999999999999</v>
      </c>
      <c r="H22" s="5">
        <f t="shared" si="2"/>
        <v>2.2999999999999998</v>
      </c>
    </row>
    <row r="23" spans="1:8" x14ac:dyDescent="0.2">
      <c r="A23" s="10" t="s">
        <v>38</v>
      </c>
      <c r="B23" s="5">
        <f t="shared" si="0"/>
        <v>22</v>
      </c>
      <c r="C23" s="12">
        <v>24.99</v>
      </c>
      <c r="D23" s="12">
        <v>3.8</v>
      </c>
      <c r="E23" s="12">
        <v>7</v>
      </c>
      <c r="F23" s="11">
        <v>2</v>
      </c>
      <c r="G23" s="17">
        <f t="shared" si="1"/>
        <v>1.0644257703081232</v>
      </c>
      <c r="H23" s="5">
        <f t="shared" si="2"/>
        <v>2.1288515406162465</v>
      </c>
    </row>
    <row r="24" spans="1:8" ht="15.75" customHeight="1" x14ac:dyDescent="0.15">
      <c r="A24" s="16" t="s">
        <v>39</v>
      </c>
      <c r="B24" s="5">
        <f t="shared" si="0"/>
        <v>23</v>
      </c>
      <c r="C24" s="5">
        <v>20</v>
      </c>
      <c r="D24" s="5">
        <v>4</v>
      </c>
      <c r="E24" s="5">
        <v>5</v>
      </c>
      <c r="F24" s="5">
        <v>2</v>
      </c>
      <c r="G24" s="17">
        <f t="shared" si="1"/>
        <v>1</v>
      </c>
      <c r="H24" s="5">
        <f t="shared" si="2"/>
        <v>2</v>
      </c>
    </row>
    <row r="25" spans="1:8" ht="15.75" customHeight="1" x14ac:dyDescent="0.15">
      <c r="A25" s="15" t="s">
        <v>40</v>
      </c>
      <c r="B25" s="5">
        <f t="shared" si="0"/>
        <v>24</v>
      </c>
      <c r="C25" s="5">
        <v>22.99</v>
      </c>
      <c r="D25" s="5">
        <v>4.5</v>
      </c>
      <c r="E25" s="5">
        <v>5</v>
      </c>
      <c r="F25" s="5">
        <v>1.2</v>
      </c>
      <c r="G25" s="5">
        <f t="shared" si="1"/>
        <v>0.97868638538495001</v>
      </c>
      <c r="H25" s="5">
        <f t="shared" si="2"/>
        <v>1.17442366246194</v>
      </c>
    </row>
    <row r="26" spans="1:8" x14ac:dyDescent="0.2">
      <c r="A26" s="10" t="s">
        <v>41</v>
      </c>
      <c r="B26" s="5">
        <f t="shared" si="0"/>
        <v>25</v>
      </c>
      <c r="C26" s="12">
        <v>22.99</v>
      </c>
      <c r="D26" s="12">
        <v>3.7</v>
      </c>
      <c r="E26" s="12">
        <v>6</v>
      </c>
      <c r="F26" s="11">
        <v>2</v>
      </c>
      <c r="G26" s="5">
        <f t="shared" si="1"/>
        <v>0.96563723357981746</v>
      </c>
      <c r="H26" s="5">
        <f t="shared" si="2"/>
        <v>1.9312744671596349</v>
      </c>
    </row>
    <row r="27" spans="1:8" x14ac:dyDescent="0.2">
      <c r="A27" s="10" t="s">
        <v>42</v>
      </c>
      <c r="B27" s="5">
        <f t="shared" si="0"/>
        <v>26</v>
      </c>
      <c r="C27" s="12">
        <v>17.850000000000001</v>
      </c>
      <c r="D27" s="12">
        <v>4.3</v>
      </c>
      <c r="E27" s="12">
        <v>4</v>
      </c>
      <c r="F27" s="11">
        <v>2</v>
      </c>
      <c r="G27" s="5">
        <f t="shared" si="1"/>
        <v>0.96358543417366938</v>
      </c>
      <c r="H27" s="5">
        <f t="shared" si="2"/>
        <v>1.9271708683473388</v>
      </c>
    </row>
    <row r="28" spans="1:8" ht="15.75" customHeight="1" x14ac:dyDescent="0.15">
      <c r="A28" s="15" t="s">
        <v>43</v>
      </c>
      <c r="B28" s="5">
        <f t="shared" si="0"/>
        <v>27</v>
      </c>
      <c r="C28" s="5">
        <v>25.99</v>
      </c>
      <c r="D28" s="5">
        <v>4</v>
      </c>
      <c r="E28" s="5">
        <v>6</v>
      </c>
      <c r="F28" s="5">
        <v>2</v>
      </c>
      <c r="G28" s="5">
        <f t="shared" si="1"/>
        <v>0.92343208926510201</v>
      </c>
      <c r="H28" s="5">
        <f t="shared" si="2"/>
        <v>1.846864178530204</v>
      </c>
    </row>
    <row r="29" spans="1:8" x14ac:dyDescent="0.2">
      <c r="A29" s="10" t="s">
        <v>44</v>
      </c>
      <c r="B29" s="5">
        <f t="shared" si="0"/>
        <v>28</v>
      </c>
      <c r="C29" s="11">
        <v>22.99</v>
      </c>
      <c r="D29" s="11">
        <v>4.5</v>
      </c>
      <c r="E29" s="12">
        <v>4</v>
      </c>
      <c r="F29" s="12">
        <v>2</v>
      </c>
      <c r="G29" s="5">
        <f t="shared" si="1"/>
        <v>0.78294910830796005</v>
      </c>
      <c r="H29" s="5">
        <f t="shared" si="2"/>
        <v>1.5658982166159201</v>
      </c>
    </row>
    <row r="30" spans="1:8" ht="15.75" customHeight="1" x14ac:dyDescent="0.15">
      <c r="A30" s="16" t="s">
        <v>45</v>
      </c>
      <c r="B30" s="5">
        <f t="shared" si="0"/>
        <v>29</v>
      </c>
      <c r="C30" s="5">
        <v>17.850000000000001</v>
      </c>
      <c r="D30" s="5">
        <v>4.3</v>
      </c>
      <c r="E30" s="5">
        <v>3</v>
      </c>
      <c r="F30" s="5">
        <v>2</v>
      </c>
      <c r="G30" s="5">
        <f t="shared" si="1"/>
        <v>0.72268907563025198</v>
      </c>
      <c r="H30" s="5">
        <f t="shared" si="2"/>
        <v>1.445378151260504</v>
      </c>
    </row>
    <row r="31" spans="1:8" ht="15.75" customHeight="1" x14ac:dyDescent="0.15">
      <c r="A31" s="16" t="s">
        <v>46</v>
      </c>
      <c r="B31" s="5">
        <f t="shared" si="0"/>
        <v>30</v>
      </c>
      <c r="C31" s="5">
        <v>21.99</v>
      </c>
      <c r="D31" s="5">
        <v>4.5</v>
      </c>
      <c r="E31" s="5">
        <v>3</v>
      </c>
      <c r="F31" s="5">
        <v>2</v>
      </c>
      <c r="G31" s="5">
        <f t="shared" si="1"/>
        <v>0.61391541609822653</v>
      </c>
      <c r="H31" s="5">
        <f t="shared" si="2"/>
        <v>1.2278308321964531</v>
      </c>
    </row>
    <row r="32" spans="1:8" ht="15.75" customHeight="1" x14ac:dyDescent="0.15">
      <c r="A32" s="15" t="s">
        <v>47</v>
      </c>
      <c r="B32" s="5">
        <f t="shared" si="0"/>
        <v>31</v>
      </c>
      <c r="C32" s="5">
        <v>21.99</v>
      </c>
      <c r="D32" s="5">
        <v>4.4000000000000004</v>
      </c>
      <c r="E32" s="5">
        <v>3</v>
      </c>
      <c r="F32" s="5">
        <v>2</v>
      </c>
      <c r="G32" s="5">
        <f t="shared" si="1"/>
        <v>0.6002728512960438</v>
      </c>
      <c r="H32" s="5">
        <f t="shared" si="2"/>
        <v>1.2005457025920876</v>
      </c>
    </row>
    <row r="33" spans="1:8" ht="15.75" customHeight="1" x14ac:dyDescent="0.15">
      <c r="A33" s="15" t="s">
        <v>48</v>
      </c>
      <c r="B33" s="5">
        <f t="shared" si="0"/>
        <v>32</v>
      </c>
      <c r="C33" s="5">
        <v>20</v>
      </c>
      <c r="D33" s="5">
        <v>3.8</v>
      </c>
      <c r="E33" s="5">
        <v>3</v>
      </c>
      <c r="F33" s="5">
        <v>2</v>
      </c>
      <c r="G33" s="5">
        <f t="shared" si="1"/>
        <v>0.56999999999999995</v>
      </c>
      <c r="H33" s="5">
        <f t="shared" si="2"/>
        <v>1.1399999999999999</v>
      </c>
    </row>
    <row r="34" spans="1:8" ht="15.75" customHeight="1" x14ac:dyDescent="0.15">
      <c r="A34" s="16" t="s">
        <v>49</v>
      </c>
      <c r="B34" s="5">
        <f t="shared" si="0"/>
        <v>33</v>
      </c>
      <c r="C34" s="5">
        <v>24.5</v>
      </c>
      <c r="D34" s="5">
        <v>4.4000000000000004</v>
      </c>
      <c r="E34" s="5">
        <v>3</v>
      </c>
      <c r="F34" s="5">
        <v>2</v>
      </c>
      <c r="G34" s="5">
        <f t="shared" si="1"/>
        <v>0.53877551020408165</v>
      </c>
      <c r="H34" s="5">
        <f t="shared" si="2"/>
        <v>1.0775510204081633</v>
      </c>
    </row>
    <row r="35" spans="1:8" x14ac:dyDescent="0.2">
      <c r="A35" s="10" t="s">
        <v>50</v>
      </c>
      <c r="B35" s="5">
        <f t="shared" si="0"/>
        <v>34</v>
      </c>
      <c r="C35" s="11">
        <v>17.850000000000001</v>
      </c>
      <c r="D35" s="11">
        <v>4.3</v>
      </c>
      <c r="E35" s="12">
        <v>2</v>
      </c>
      <c r="F35" s="12">
        <v>2</v>
      </c>
      <c r="G35" s="5">
        <f t="shared" si="1"/>
        <v>0.48179271708683469</v>
      </c>
      <c r="H35" s="5">
        <f t="shared" si="2"/>
        <v>0.96358543417366938</v>
      </c>
    </row>
    <row r="36" spans="1:8" x14ac:dyDescent="0.2">
      <c r="A36" s="10" t="s">
        <v>51</v>
      </c>
      <c r="B36" s="5">
        <f t="shared" si="0"/>
        <v>35</v>
      </c>
      <c r="C36" s="12">
        <v>24.5</v>
      </c>
      <c r="D36" s="12">
        <v>4.4000000000000004</v>
      </c>
      <c r="E36" s="12">
        <v>2</v>
      </c>
      <c r="F36" s="11">
        <v>2</v>
      </c>
      <c r="G36" s="5">
        <f t="shared" si="1"/>
        <v>0.35918367346938779</v>
      </c>
      <c r="H36" s="5">
        <f t="shared" si="2"/>
        <v>0.71836734693877558</v>
      </c>
    </row>
    <row r="37" spans="1:8" x14ac:dyDescent="0.2">
      <c r="A37" s="10" t="s">
        <v>52</v>
      </c>
      <c r="B37" s="5">
        <f t="shared" si="0"/>
        <v>36</v>
      </c>
      <c r="C37" s="11">
        <v>24.5</v>
      </c>
      <c r="D37" s="11">
        <v>4.4000000000000004</v>
      </c>
      <c r="E37" s="12">
        <v>1</v>
      </c>
      <c r="F37" s="12">
        <v>2</v>
      </c>
      <c r="G37" s="5">
        <f t="shared" si="1"/>
        <v>0.17959183673469389</v>
      </c>
      <c r="H37" s="5">
        <f t="shared" si="2"/>
        <v>0.35918367346938779</v>
      </c>
    </row>
    <row r="38" spans="1:8" ht="15.75" customHeight="1" x14ac:dyDescent="0.1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15">
      <c r="A39" s="4"/>
      <c r="B39" s="4"/>
      <c r="C39" s="4"/>
      <c r="D39" s="4"/>
      <c r="E39" s="4"/>
      <c r="F39" s="4"/>
      <c r="G39" s="4"/>
      <c r="H39" s="4"/>
    </row>
    <row r="40" spans="1:8" ht="13" x14ac:dyDescent="0.15">
      <c r="A40" s="4" t="s">
        <v>53</v>
      </c>
      <c r="B40" s="4"/>
      <c r="C40" s="5">
        <f t="shared" ref="C40:E40" si="3">AVERAGE(C2:C37)</f>
        <v>22.574444444444449</v>
      </c>
      <c r="D40" s="5">
        <f t="shared" si="3"/>
        <v>4.1805555555555562</v>
      </c>
      <c r="E40" s="5">
        <f t="shared" si="3"/>
        <v>9</v>
      </c>
      <c r="F40" s="4"/>
      <c r="G40" s="4"/>
      <c r="H40" s="4"/>
    </row>
    <row r="41" spans="1:8" ht="13" x14ac:dyDescent="0.15">
      <c r="A41" s="4" t="s">
        <v>54</v>
      </c>
      <c r="B41" s="4"/>
      <c r="C41" s="5">
        <f t="shared" ref="C41:E41" si="4">MEDIAN(C2:C37)</f>
        <v>22.99</v>
      </c>
      <c r="D41" s="5">
        <f t="shared" si="4"/>
        <v>4.3</v>
      </c>
      <c r="E41" s="5">
        <f t="shared" si="4"/>
        <v>8.5</v>
      </c>
      <c r="F41" s="4"/>
      <c r="G41" s="4"/>
      <c r="H41" s="4"/>
    </row>
    <row r="42" spans="1:8" ht="13" x14ac:dyDescent="0.15">
      <c r="A42" s="4" t="s">
        <v>55</v>
      </c>
      <c r="B42" s="4"/>
      <c r="C42" s="5">
        <f t="shared" ref="C42:E42" si="5">MODE(C2:C37)</f>
        <v>22.99</v>
      </c>
      <c r="D42" s="5">
        <f t="shared" si="5"/>
        <v>4.5</v>
      </c>
      <c r="E42" s="5">
        <f t="shared" si="5"/>
        <v>3</v>
      </c>
      <c r="F42" s="4"/>
      <c r="G42" s="4"/>
      <c r="H42" s="4"/>
    </row>
    <row r="43" spans="1:8" ht="13" x14ac:dyDescent="0.15">
      <c r="A43" s="4" t="s">
        <v>56</v>
      </c>
      <c r="B43" s="4"/>
      <c r="C43" s="5">
        <f t="shared" ref="C43:E43" si="6">STDEV(C2:C37)</f>
        <v>4.2650000465211182</v>
      </c>
      <c r="D43" s="5">
        <f t="shared" si="6"/>
        <v>0.39772168621102338</v>
      </c>
      <c r="E43" s="5">
        <f t="shared" si="6"/>
        <v>5.6163028001397102</v>
      </c>
      <c r="F43" s="4"/>
      <c r="G43" s="4"/>
      <c r="H43" s="4"/>
    </row>
    <row r="44" spans="1:8" ht="13" x14ac:dyDescent="0.15">
      <c r="A44" s="4" t="s">
        <v>57</v>
      </c>
      <c r="B44" s="4"/>
      <c r="C44" s="5">
        <f t="shared" ref="C44:E44" si="7">_xlfn.VAR.S(C2:C37)</f>
        <v>18.190225396825138</v>
      </c>
      <c r="D44" s="5">
        <f t="shared" si="7"/>
        <v>0.15818253968253973</v>
      </c>
      <c r="E44" s="5">
        <f t="shared" si="7"/>
        <v>31.542857142857144</v>
      </c>
      <c r="F44" s="4"/>
      <c r="G44" s="4"/>
      <c r="H44" s="4"/>
    </row>
    <row r="45" spans="1:8" ht="13" x14ac:dyDescent="0.15">
      <c r="A45" s="4"/>
      <c r="B45" s="4"/>
      <c r="C45" s="4"/>
      <c r="D45" s="4"/>
      <c r="E45" s="4"/>
      <c r="F45" s="4"/>
      <c r="G45" s="4"/>
      <c r="H45" s="4"/>
    </row>
    <row r="46" spans="1:8" ht="13" x14ac:dyDescent="0.15">
      <c r="A46" s="4"/>
      <c r="B46" s="4"/>
      <c r="C46" s="4"/>
      <c r="D46" s="4"/>
      <c r="E46" s="4"/>
      <c r="F46" s="4"/>
      <c r="G46" s="4"/>
      <c r="H46" s="4"/>
    </row>
    <row r="47" spans="1:8" ht="13" x14ac:dyDescent="0.15">
      <c r="A47" s="4"/>
      <c r="B47" s="4"/>
      <c r="C47" s="4"/>
      <c r="D47" s="4"/>
      <c r="E47" s="4"/>
      <c r="F47" s="4"/>
      <c r="G47" s="4"/>
      <c r="H47" s="4"/>
    </row>
    <row r="48" spans="1:8" ht="13" x14ac:dyDescent="0.15">
      <c r="A48" s="4"/>
      <c r="B48" s="4"/>
      <c r="C48" s="4"/>
      <c r="D48" s="4"/>
      <c r="E48" s="4"/>
      <c r="F48" s="4"/>
      <c r="G48" s="4"/>
      <c r="H48" s="4"/>
    </row>
    <row r="49" spans="1:8" ht="13" x14ac:dyDescent="0.15">
      <c r="A49" s="4"/>
      <c r="B49" s="4"/>
      <c r="C49" s="4"/>
      <c r="D49" s="4"/>
      <c r="E49" s="4"/>
      <c r="F49" s="4"/>
      <c r="G49" s="4"/>
      <c r="H49" s="4"/>
    </row>
    <row r="50" spans="1:8" ht="13" x14ac:dyDescent="0.15">
      <c r="A50" s="4"/>
      <c r="B50" s="4"/>
      <c r="C50" s="4"/>
      <c r="D50" s="4"/>
      <c r="E50" s="4"/>
      <c r="F50" s="4"/>
      <c r="G50" s="4"/>
      <c r="H50" s="4"/>
    </row>
    <row r="51" spans="1:8" ht="13" x14ac:dyDescent="0.15">
      <c r="A51" s="4"/>
      <c r="B51" s="4"/>
      <c r="C51" s="4"/>
      <c r="D51" s="4"/>
      <c r="E51" s="4"/>
      <c r="F51" s="4"/>
      <c r="G51" s="4"/>
      <c r="H51" s="4"/>
    </row>
    <row r="52" spans="1:8" ht="13" x14ac:dyDescent="0.15">
      <c r="A52" s="4"/>
      <c r="B52" s="4"/>
      <c r="C52" s="4"/>
      <c r="D52" s="4"/>
      <c r="E52" s="4"/>
      <c r="F52" s="4"/>
      <c r="G52" s="4"/>
      <c r="H52" s="4"/>
    </row>
    <row r="53" spans="1:8" ht="13" x14ac:dyDescent="0.15">
      <c r="A53" s="4"/>
      <c r="B53" s="4"/>
      <c r="C53" s="4"/>
      <c r="D53" s="4"/>
      <c r="E53" s="4"/>
      <c r="F53" s="4"/>
      <c r="G53" s="4"/>
      <c r="H53" s="4"/>
    </row>
    <row r="54" spans="1:8" ht="13" x14ac:dyDescent="0.15">
      <c r="A54" s="4"/>
      <c r="B54" s="4"/>
      <c r="C54" s="4"/>
      <c r="D54" s="4"/>
      <c r="E54" s="4"/>
      <c r="F54" s="4"/>
      <c r="G54" s="4"/>
      <c r="H54" s="4"/>
    </row>
    <row r="55" spans="1:8" ht="13" x14ac:dyDescent="0.15">
      <c r="A55" s="4"/>
      <c r="B55" s="4"/>
      <c r="C55" s="4"/>
      <c r="D55" s="4"/>
      <c r="E55" s="4"/>
      <c r="F55" s="4"/>
      <c r="G55" s="4"/>
      <c r="H55" s="4"/>
    </row>
    <row r="56" spans="1:8" ht="13" x14ac:dyDescent="0.15">
      <c r="A56" s="4"/>
      <c r="B56" s="4"/>
      <c r="C56" s="4"/>
      <c r="D56" s="4"/>
      <c r="E56" s="4"/>
      <c r="F56" s="4"/>
      <c r="G56" s="4"/>
      <c r="H56" s="4"/>
    </row>
  </sheetData>
  <hyperlinks>
    <hyperlink ref="A6" r:id="rId1" xr:uid="{00000000-0004-0000-0100-000000000000}"/>
    <hyperlink ref="A9" r:id="rId2" xr:uid="{00000000-0004-0000-0100-000001000000}"/>
    <hyperlink ref="A12" r:id="rId3" xr:uid="{00000000-0004-0000-0100-000002000000}"/>
    <hyperlink ref="A13" r:id="rId4" xr:uid="{00000000-0004-0000-0100-000003000000}"/>
    <hyperlink ref="A14" r:id="rId5" xr:uid="{00000000-0004-0000-0100-000004000000}"/>
    <hyperlink ref="A19" r:id="rId6" xr:uid="{00000000-0004-0000-0100-000005000000}"/>
    <hyperlink ref="A25" r:id="rId7" xr:uid="{00000000-0004-0000-0100-000006000000}"/>
    <hyperlink ref="A28" r:id="rId8" xr:uid="{00000000-0004-0000-0100-000007000000}"/>
    <hyperlink ref="A32" r:id="rId9" xr:uid="{00000000-0004-0000-0100-000008000000}"/>
    <hyperlink ref="A33" r:id="rId10" xr:uid="{00000000-0004-0000-0100-000009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9"/>
  <sheetViews>
    <sheetView workbookViewId="0"/>
  </sheetViews>
  <sheetFormatPr baseColWidth="10" defaultColWidth="14.5" defaultRowHeight="15.75" customHeight="1" x14ac:dyDescent="0.15"/>
  <sheetData>
    <row r="1" spans="1:7" x14ac:dyDescent="0.2">
      <c r="A1" s="18" t="s">
        <v>58</v>
      </c>
      <c r="B1" s="18" t="s">
        <v>59</v>
      </c>
      <c r="C1" s="18" t="s">
        <v>60</v>
      </c>
      <c r="D1" s="18" t="s">
        <v>61</v>
      </c>
      <c r="E1" s="18" t="s">
        <v>62</v>
      </c>
      <c r="F1" s="18" t="s">
        <v>63</v>
      </c>
      <c r="G1" s="18" t="s">
        <v>64</v>
      </c>
    </row>
    <row r="2" spans="1:7" ht="15.75" customHeight="1" x14ac:dyDescent="0.15">
      <c r="A2" s="4" t="s">
        <v>65</v>
      </c>
      <c r="B2" s="5">
        <f t="shared" ref="B2:B9" si="0">RANK(G$2:G$9,G$2:G$9)</f>
        <v>1</v>
      </c>
      <c r="C2" s="5">
        <v>270000000</v>
      </c>
      <c r="D2" s="5">
        <v>1100000</v>
      </c>
      <c r="E2" s="5">
        <v>900000</v>
      </c>
      <c r="F2" s="5">
        <v>1250000</v>
      </c>
      <c r="G2" s="5">
        <f t="shared" ref="G2:G10" si="1">(D2*E2*F2)/C2</f>
        <v>4583333333.333333</v>
      </c>
    </row>
    <row r="3" spans="1:7" ht="15.75" customHeight="1" x14ac:dyDescent="0.15">
      <c r="A3" s="4" t="s">
        <v>66</v>
      </c>
      <c r="B3" s="5">
        <f t="shared" si="0"/>
        <v>2</v>
      </c>
      <c r="C3" s="5">
        <v>60000000</v>
      </c>
      <c r="D3" s="5">
        <v>4500000</v>
      </c>
      <c r="E3" s="5">
        <v>140000</v>
      </c>
      <c r="F3" s="5">
        <v>350000</v>
      </c>
      <c r="G3" s="5">
        <f t="shared" si="1"/>
        <v>3675000000</v>
      </c>
    </row>
    <row r="4" spans="1:7" ht="15.75" customHeight="1" x14ac:dyDescent="0.15">
      <c r="A4" s="4" t="s">
        <v>67</v>
      </c>
      <c r="B4" s="5">
        <f t="shared" si="0"/>
        <v>3</v>
      </c>
      <c r="C4" s="5">
        <v>45000000</v>
      </c>
      <c r="D4" s="5">
        <v>2200000</v>
      </c>
      <c r="E4" s="5">
        <v>150000</v>
      </c>
      <c r="F4" s="5">
        <v>260000</v>
      </c>
      <c r="G4" s="5">
        <f t="shared" si="1"/>
        <v>1906666666.6666667</v>
      </c>
    </row>
    <row r="5" spans="1:7" ht="15.75" customHeight="1" x14ac:dyDescent="0.15">
      <c r="A5" s="4" t="s">
        <v>68</v>
      </c>
      <c r="B5" s="5">
        <f t="shared" si="0"/>
        <v>4</v>
      </c>
      <c r="C5" s="5">
        <v>82000000</v>
      </c>
      <c r="D5" s="5">
        <v>550000</v>
      </c>
      <c r="E5" s="5">
        <v>190000</v>
      </c>
      <c r="F5" s="5">
        <v>630000</v>
      </c>
      <c r="G5" s="5">
        <f t="shared" si="1"/>
        <v>802865853.65853655</v>
      </c>
    </row>
    <row r="6" spans="1:7" ht="15.75" customHeight="1" x14ac:dyDescent="0.15">
      <c r="A6" s="4" t="s">
        <v>69</v>
      </c>
      <c r="B6" s="5">
        <f t="shared" si="0"/>
        <v>5</v>
      </c>
      <c r="C6" s="5">
        <v>120000000</v>
      </c>
      <c r="D6" s="5">
        <v>2500000</v>
      </c>
      <c r="E6" s="5">
        <v>170000</v>
      </c>
      <c r="F6" s="5">
        <v>145000</v>
      </c>
      <c r="G6" s="5">
        <f t="shared" si="1"/>
        <v>513541666.66666669</v>
      </c>
    </row>
    <row r="7" spans="1:7" ht="15.75" customHeight="1" x14ac:dyDescent="0.15">
      <c r="A7" s="4" t="s">
        <v>70</v>
      </c>
      <c r="B7" s="5">
        <f t="shared" si="0"/>
        <v>6</v>
      </c>
      <c r="C7" s="5">
        <v>43000000</v>
      </c>
      <c r="D7" s="5">
        <v>1200000</v>
      </c>
      <c r="E7" s="5">
        <v>33000</v>
      </c>
      <c r="F7" s="5">
        <v>130000</v>
      </c>
      <c r="G7" s="5">
        <f t="shared" si="1"/>
        <v>119720930.23255815</v>
      </c>
    </row>
    <row r="8" spans="1:7" ht="15.75" customHeight="1" x14ac:dyDescent="0.15">
      <c r="A8" s="4" t="s">
        <v>71</v>
      </c>
      <c r="B8" s="5">
        <f t="shared" si="0"/>
        <v>7</v>
      </c>
      <c r="C8" s="5">
        <v>38000000</v>
      </c>
      <c r="D8" s="5">
        <v>630000</v>
      </c>
      <c r="E8" s="5">
        <v>17000</v>
      </c>
      <c r="F8" s="5">
        <v>60000</v>
      </c>
      <c r="G8" s="5">
        <f t="shared" si="1"/>
        <v>16910526.315789472</v>
      </c>
    </row>
    <row r="9" spans="1:7" ht="15.75" customHeight="1" x14ac:dyDescent="0.15">
      <c r="A9" s="4" t="s">
        <v>72</v>
      </c>
      <c r="B9" s="5">
        <f t="shared" si="0"/>
        <v>8</v>
      </c>
      <c r="C9" s="5">
        <v>72000000</v>
      </c>
      <c r="D9" s="5">
        <v>1200000</v>
      </c>
      <c r="E9" s="5">
        <v>21000</v>
      </c>
      <c r="F9" s="5">
        <v>0</v>
      </c>
      <c r="G9" s="5">
        <f t="shared" si="1"/>
        <v>0</v>
      </c>
    </row>
    <row r="10" spans="1:7" ht="15.75" customHeight="1" x14ac:dyDescent="0.15">
      <c r="A10" s="4" t="s">
        <v>73</v>
      </c>
      <c r="B10" s="5">
        <f>RANK(G$2:G$10,G$2:G$10)</f>
        <v>8</v>
      </c>
      <c r="C10" s="5">
        <v>40000000</v>
      </c>
      <c r="D10" s="5">
        <v>875000</v>
      </c>
      <c r="E10" s="5">
        <v>110000</v>
      </c>
      <c r="F10" s="5">
        <v>0</v>
      </c>
      <c r="G10" s="5">
        <f t="shared" si="1"/>
        <v>0</v>
      </c>
    </row>
    <row r="11" spans="1:7" ht="15.75" customHeight="1" x14ac:dyDescent="0.15">
      <c r="A11" s="4"/>
      <c r="B11" s="4"/>
      <c r="C11" s="4"/>
      <c r="D11" s="4"/>
      <c r="E11" s="4"/>
      <c r="F11" s="4"/>
      <c r="G11" s="4"/>
    </row>
    <row r="12" spans="1:7" ht="15.75" customHeight="1" x14ac:dyDescent="0.15">
      <c r="A12" s="4" t="s">
        <v>74</v>
      </c>
      <c r="B12" s="5">
        <f>CORREL(C$2:C$10,D$2:D$10)</f>
        <v>-7.2793694010749754E-2</v>
      </c>
      <c r="C12" s="4"/>
      <c r="D12" s="4"/>
      <c r="E12" s="4"/>
      <c r="F12" s="4"/>
      <c r="G12" s="4"/>
    </row>
    <row r="13" spans="1:7" ht="15.75" customHeight="1" x14ac:dyDescent="0.15">
      <c r="A13" s="4" t="s">
        <v>75</v>
      </c>
      <c r="B13" s="5">
        <f>CORREL(C$2:C$10,E$2:E$10)</f>
        <v>0.95102206930018651</v>
      </c>
      <c r="C13" s="4"/>
      <c r="D13" s="4"/>
      <c r="E13" s="4"/>
      <c r="F13" s="4"/>
      <c r="G13" s="4"/>
    </row>
    <row r="14" spans="1:7" ht="15.75" customHeight="1" x14ac:dyDescent="0.15">
      <c r="A14" s="4" t="s">
        <v>76</v>
      </c>
      <c r="B14" s="5">
        <f>CORREL(C$2:C$10,F$2:F$10)</f>
        <v>0.85903867851036586</v>
      </c>
      <c r="C14" s="4"/>
      <c r="D14" s="4"/>
      <c r="E14" s="4"/>
      <c r="F14" s="4"/>
      <c r="G14" s="4"/>
    </row>
    <row r="15" spans="1:7" ht="15.75" customHeight="1" x14ac:dyDescent="0.15">
      <c r="A15" s="4"/>
      <c r="B15" s="4"/>
      <c r="C15" s="4"/>
      <c r="D15" s="4"/>
      <c r="E15" s="4"/>
      <c r="F15" s="4"/>
      <c r="G15" s="4"/>
    </row>
    <row r="16" spans="1:7" ht="15.75" customHeight="1" x14ac:dyDescent="0.15">
      <c r="A16" s="4"/>
      <c r="B16" s="4" t="s">
        <v>53</v>
      </c>
      <c r="C16" s="5">
        <f t="shared" ref="C16:F16" si="2">AVERAGE(C$2:C$10)</f>
        <v>85555555.555555552</v>
      </c>
      <c r="D16" s="5">
        <f t="shared" si="2"/>
        <v>1639444.4444444445</v>
      </c>
      <c r="E16" s="5">
        <f t="shared" si="2"/>
        <v>192333.33333333334</v>
      </c>
      <c r="F16" s="5">
        <f t="shared" si="2"/>
        <v>313888.88888888888</v>
      </c>
      <c r="G16" s="4"/>
    </row>
    <row r="17" spans="1:7" ht="15.75" customHeight="1" x14ac:dyDescent="0.15">
      <c r="A17" s="4"/>
      <c r="B17" s="4" t="s">
        <v>54</v>
      </c>
      <c r="C17" s="5">
        <f t="shared" ref="C17:F17" si="3">MEDIAN(C$2:C$10)</f>
        <v>60000000</v>
      </c>
      <c r="D17" s="5">
        <f t="shared" si="3"/>
        <v>1200000</v>
      </c>
      <c r="E17" s="5">
        <f t="shared" si="3"/>
        <v>140000</v>
      </c>
      <c r="F17" s="5">
        <f t="shared" si="3"/>
        <v>145000</v>
      </c>
      <c r="G17" s="4"/>
    </row>
    <row r="18" spans="1:7" ht="15.75" customHeight="1" x14ac:dyDescent="0.15">
      <c r="A18" s="4"/>
      <c r="B18" s="4" t="s">
        <v>77</v>
      </c>
      <c r="C18" s="5">
        <f t="shared" ref="C18:F18" si="4">STDEV(C$2:C$10)</f>
        <v>74033963.677340537</v>
      </c>
      <c r="D18" s="5">
        <f t="shared" si="4"/>
        <v>1260209.4182229307</v>
      </c>
      <c r="E18" s="5">
        <f t="shared" si="4"/>
        <v>273425.03543018881</v>
      </c>
      <c r="F18" s="5">
        <f t="shared" si="4"/>
        <v>403777.30385834107</v>
      </c>
      <c r="G18" s="4"/>
    </row>
    <row r="19" spans="1:7" ht="15.75" customHeight="1" x14ac:dyDescent="0.15">
      <c r="A19" s="4"/>
      <c r="B19" s="4"/>
      <c r="C19" s="19"/>
      <c r="D19" s="4"/>
      <c r="E19" s="4"/>
      <c r="F19" s="4"/>
      <c r="G1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Market Size Exam Sheet</vt:lpstr>
      <vt:lpstr>Market SegmentationValue Exam S</vt:lpstr>
      <vt:lpstr>Benchmarking Exam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2020-10-22T08:48:53Z</dcterms:created>
  <dcterms:modified xsi:type="dcterms:W3CDTF">2020-10-22T08:48:53Z</dcterms:modified>
</cp:coreProperties>
</file>